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经信局"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D28" i="1" s="1"/>
  <c r="C29" i="1"/>
  <c r="F28" i="1"/>
  <c r="E28" i="1"/>
  <c r="C28" i="1"/>
  <c r="F21" i="1"/>
  <c r="E21" i="1"/>
  <c r="D21" i="1"/>
  <c r="C21" i="1"/>
  <c r="F15" i="1"/>
  <c r="F14" i="1" s="1"/>
  <c r="F13" i="1" s="1"/>
  <c r="F43" i="1" s="1"/>
  <c r="E15" i="1"/>
  <c r="D15" i="1"/>
  <c r="D14" i="1" s="1"/>
  <c r="C15" i="1"/>
  <c r="E14" i="1"/>
  <c r="C14" i="1"/>
  <c r="E13" i="1"/>
  <c r="E43" i="1" s="1"/>
  <c r="C13" i="1"/>
  <c r="C43" i="1" s="1"/>
  <c r="A4" i="1"/>
  <c r="D13" i="1" l="1"/>
  <c r="D43" i="1" s="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<sst xmlns="http://schemas.openxmlformats.org/spreadsheetml/2006/main" count="82" uniqueCount="82">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</sst>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K24" sqref="K24"/>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编制单位:经信局</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46</v>
      </c>
      <c r="D13" s="14">
        <f>SUM(D14+D28)</f>
        <v>0</v>
      </c>
      <c r="E13" s="14">
        <f>SUM(E14+E28)</f>
        <v>0</v>
      </c>
      <c r="F13" s="14">
        <f>SUM(F14+F28)</f>
        <v>2963993.31</v>
      </c>
      <c r="G13" s="12"/>
    </row>
    <row r="14" spans="1:7">
      <c r="A14" s="8">
        <v>2.1</v>
      </c>
      <c r="B14" s="13" t="s">
        <v>24</v>
      </c>
      <c r="C14" s="15">
        <f>SUM(C15+C21)</f>
        <v>46</v>
      </c>
      <c r="D14" s="15">
        <f>SUM(D15+D21)</f>
        <v>0</v>
      </c>
      <c r="E14" s="15">
        <f>SUM(E15+E21)</f>
        <v>0</v>
      </c>
      <c r="F14" s="14">
        <f>SUM(F15+F21)</f>
        <v>2817993.31</v>
      </c>
      <c r="G14" s="12"/>
    </row>
    <row r="15" spans="1:7">
      <c r="A15" s="8" t="s">
        <v>25</v>
      </c>
      <c r="B15" s="13" t="s">
        <v>26</v>
      </c>
      <c r="C15" s="15">
        <f>SUM(C16:C20)</f>
        <v>36</v>
      </c>
      <c r="D15" s="15">
        <f>SUM(D16:D20)</f>
        <v>0</v>
      </c>
      <c r="E15" s="15">
        <f>SUM(E16:E20)</f>
        <v>0</v>
      </c>
      <c r="F15" s="14">
        <f>SUM(F16:F20)</f>
        <v>2402287.1800000002</v>
      </c>
      <c r="G15" s="12"/>
    </row>
    <row r="16" spans="1:7">
      <c r="A16" s="11" t="s">
        <v>27</v>
      </c>
      <c r="B16" s="16" t="s">
        <v>28</v>
      </c>
      <c r="C16" s="12">
        <v>36</v>
      </c>
      <c r="D16" s="12"/>
      <c r="E16" s="12"/>
      <c r="F16" s="12">
        <v>462707.17</v>
      </c>
      <c r="G16" s="12"/>
    </row>
    <row r="17" spans="1:7">
      <c r="A17" s="11" t="s">
        <v>29</v>
      </c>
      <c r="B17" s="16" t="s">
        <v>30</v>
      </c>
      <c r="C17" s="12"/>
      <c r="D17" s="12"/>
      <c r="E17" s="12"/>
      <c r="F17" s="12">
        <v>1504298.95</v>
      </c>
      <c r="G17" s="12"/>
    </row>
    <row r="18" spans="1:7">
      <c r="A18" s="11" t="s">
        <v>31</v>
      </c>
      <c r="B18" s="16" t="s">
        <v>32</v>
      </c>
      <c r="C18" s="12"/>
      <c r="D18" s="12"/>
      <c r="E18" s="12"/>
      <c r="F18" s="12">
        <v>167482</v>
      </c>
      <c r="G18" s="12"/>
    </row>
    <row r="19" spans="1:7">
      <c r="A19" s="11" t="s">
        <v>33</v>
      </c>
      <c r="B19" s="16" t="s">
        <v>34</v>
      </c>
      <c r="C19" s="12"/>
      <c r="D19" s="12"/>
      <c r="E19" s="12"/>
      <c r="F19" s="12">
        <v>118999.06</v>
      </c>
      <c r="G19" s="12"/>
    </row>
    <row r="20" spans="1:7">
      <c r="A20" s="11" t="s">
        <v>35</v>
      </c>
      <c r="B20" s="16" t="s">
        <v>36</v>
      </c>
      <c r="C20" s="12"/>
      <c r="D20" s="12"/>
      <c r="E20" s="12"/>
      <c r="F20" s="12">
        <v>148800</v>
      </c>
      <c r="G20" s="12"/>
    </row>
    <row r="21" spans="1:7" s="10" customFormat="1" ht="14.25">
      <c r="A21" s="8" t="s">
        <v>37</v>
      </c>
      <c r="B21" s="13" t="s">
        <v>38</v>
      </c>
      <c r="C21" s="14">
        <f>SUM(C22:C27)</f>
        <v>10</v>
      </c>
      <c r="D21" s="14">
        <f>SUM(D22:D27)</f>
        <v>0</v>
      </c>
      <c r="E21" s="14">
        <f>SUM(E22:E27)</f>
        <v>0</v>
      </c>
      <c r="F21" s="14">
        <f>SUM(F22:F27)</f>
        <v>415706.13</v>
      </c>
      <c r="G21" s="9"/>
    </row>
    <row r="22" spans="1:7">
      <c r="A22" s="11" t="s">
        <v>39</v>
      </c>
      <c r="B22" s="16" t="s">
        <v>40</v>
      </c>
      <c r="C22" s="12">
        <v>10</v>
      </c>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v>288966.13</v>
      </c>
      <c r="G25" s="12"/>
    </row>
    <row r="26" spans="1:7">
      <c r="A26" s="11" t="s">
        <v>47</v>
      </c>
      <c r="B26" s="17" t="s">
        <v>48</v>
      </c>
      <c r="C26" s="12"/>
      <c r="D26" s="12"/>
      <c r="E26" s="12"/>
      <c r="F26" s="9"/>
      <c r="G26" s="12"/>
    </row>
    <row r="27" spans="1:7" s="10" customFormat="1" ht="14.25">
      <c r="A27" s="11" t="s">
        <v>49</v>
      </c>
      <c r="B27" s="16" t="s">
        <v>50</v>
      </c>
      <c r="C27" s="12"/>
      <c r="D27" s="12"/>
      <c r="E27" s="12"/>
      <c r="F27" s="9">
        <v>126740</v>
      </c>
      <c r="G27" s="12"/>
    </row>
    <row r="28" spans="1:7">
      <c r="A28" s="8">
        <v>2.2000000000000002</v>
      </c>
      <c r="B28" s="13" t="s">
        <v>51</v>
      </c>
      <c r="C28" s="14">
        <f>SUM(C29)</f>
        <v>0</v>
      </c>
      <c r="D28" s="14">
        <f>SUM(D29)</f>
        <v>0</v>
      </c>
      <c r="E28" s="14">
        <f>SUM(E29)</f>
        <v>0</v>
      </c>
      <c r="F28" s="14">
        <f>SUM(F29)</f>
        <v>146000</v>
      </c>
      <c r="G28" s="9"/>
    </row>
    <row r="29" spans="1:7" s="10" customFormat="1" ht="14.25">
      <c r="A29" s="8" t="s">
        <v>52</v>
      </c>
      <c r="B29" s="13" t="s">
        <v>53</v>
      </c>
      <c r="C29" s="14">
        <f>SUM(C30:C40)</f>
        <v>0</v>
      </c>
      <c r="D29" s="14">
        <f>SUM(D30:D40)</f>
        <v>0</v>
      </c>
      <c r="E29" s="14">
        <f>SUM(E30:E40)</f>
        <v>0</v>
      </c>
      <c r="F29" s="14">
        <v>146000</v>
      </c>
      <c r="G29" s="9"/>
    </row>
    <row r="30" spans="1:7">
      <c r="A30" s="11" t="s">
        <v>54</v>
      </c>
      <c r="B30" s="16" t="s">
        <v>55</v>
      </c>
      <c r="C30" s="12"/>
      <c r="D30" s="12"/>
      <c r="E30" s="12"/>
      <c r="F30" s="12">
        <f>F29*0.2644</f>
        <v>38602.400000000001</v>
      </c>
      <c r="G30" s="12"/>
    </row>
    <row r="31" spans="1:7">
      <c r="A31" s="11" t="s">
        <v>56</v>
      </c>
      <c r="B31" s="16" t="s">
        <v>57</v>
      </c>
      <c r="C31" s="12"/>
      <c r="D31" s="12"/>
      <c r="E31" s="12"/>
      <c r="F31" s="12">
        <f>F29*0.03</f>
        <v>4380</v>
      </c>
      <c r="G31" s="12"/>
    </row>
    <row r="32" spans="1:7">
      <c r="A32" s="11" t="s">
        <v>58</v>
      </c>
      <c r="B32" s="16" t="s">
        <v>59</v>
      </c>
      <c r="C32" s="12"/>
      <c r="D32" s="12"/>
      <c r="E32" s="12"/>
      <c r="F32" s="12">
        <f>F29*0.05</f>
        <v>7300</v>
      </c>
      <c r="G32" s="12"/>
    </row>
    <row r="33" spans="1:7">
      <c r="A33" s="11" t="s">
        <v>60</v>
      </c>
      <c r="B33" s="16" t="s">
        <v>61</v>
      </c>
      <c r="C33" s="12"/>
      <c r="D33" s="12"/>
      <c r="E33" s="12"/>
      <c r="F33" s="12">
        <f>F29*0.03</f>
        <v>4380</v>
      </c>
      <c r="G33" s="12"/>
    </row>
    <row r="34" spans="1:7">
      <c r="A34" s="11" t="s">
        <v>62</v>
      </c>
      <c r="B34" s="16" t="s">
        <v>63</v>
      </c>
      <c r="C34" s="12"/>
      <c r="D34" s="12"/>
      <c r="E34" s="12"/>
      <c r="F34" s="12">
        <f>F29*0.06</f>
        <v>8760</v>
      </c>
      <c r="G34" s="12"/>
    </row>
    <row r="35" spans="1:7">
      <c r="A35" s="11" t="s">
        <v>64</v>
      </c>
      <c r="B35" s="16" t="s">
        <v>65</v>
      </c>
      <c r="C35" s="12"/>
      <c r="D35" s="12"/>
      <c r="E35" s="12"/>
      <c r="F35" s="12">
        <f>F29*0.11</f>
        <v>16060</v>
      </c>
      <c r="G35" s="12"/>
    </row>
    <row r="36" spans="1:7">
      <c r="A36" s="11" t="s">
        <v>66</v>
      </c>
      <c r="B36" s="16" t="s">
        <v>67</v>
      </c>
      <c r="C36" s="12"/>
      <c r="D36" s="12"/>
      <c r="E36" s="12"/>
      <c r="F36" s="12">
        <f>F29*0.05</f>
        <v>7300</v>
      </c>
      <c r="G36" s="12"/>
    </row>
    <row r="37" spans="1:7">
      <c r="A37" s="11" t="s">
        <v>68</v>
      </c>
      <c r="B37" s="16" t="s">
        <v>69</v>
      </c>
      <c r="C37" s="12"/>
      <c r="D37" s="12"/>
      <c r="E37" s="12"/>
      <c r="F37" s="12">
        <f>F29*0.04</f>
        <v>5840</v>
      </c>
      <c r="G37" s="12"/>
    </row>
    <row r="38" spans="1:7">
      <c r="A38" s="11" t="s">
        <v>70</v>
      </c>
      <c r="B38" s="16" t="s">
        <v>71</v>
      </c>
      <c r="C38" s="12"/>
      <c r="D38" s="12"/>
      <c r="E38" s="12"/>
      <c r="F38" s="12">
        <f>F29*0.05</f>
        <v>7300</v>
      </c>
      <c r="G38" s="12"/>
    </row>
    <row r="39" spans="1:7">
      <c r="A39" s="11" t="s">
        <v>72</v>
      </c>
      <c r="B39" s="16" t="s">
        <v>73</v>
      </c>
      <c r="C39" s="12"/>
      <c r="D39" s="12"/>
      <c r="E39" s="12"/>
      <c r="F39" s="12">
        <f>F29*0.02</f>
        <v>2920</v>
      </c>
      <c r="G39" s="12"/>
    </row>
    <row r="40" spans="1:7">
      <c r="A40" s="11" t="s">
        <v>74</v>
      </c>
      <c r="B40" s="16" t="s">
        <v>75</v>
      </c>
      <c r="C40" s="12"/>
      <c r="D40" s="12"/>
      <c r="E40" s="12"/>
      <c r="F40" s="12">
        <f>F29*0.2956</f>
        <v>43157.599999999999</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46</v>
      </c>
      <c r="D43" s="14">
        <f>SUM(D13+D42)</f>
        <v>0</v>
      </c>
      <c r="E43" s="14">
        <f>SUM(E13+E42)</f>
        <v>0</v>
      </c>
      <c r="F43" s="14">
        <f>SUM(F13+F42)</f>
        <v>2963993.31</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经信局</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2016-12-18T07:25:15Z</dcterms:modified>
</cp:coreProperties>
</file>